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3" activeTab="0"/>
  </bookViews>
  <sheets>
    <sheet name="04 (витяг)" sheetId="1" r:id="rId1"/>
  </sheets>
  <definedNames>
    <definedName name="_xlnm.Print_Area" localSheetId="0">'04 (витяг)'!$A$1:$X$20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<sst xmlns="http://schemas.openxmlformats.org/spreadsheetml/2006/main" count="35" uniqueCount="33">
  <si>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</si>
  <si>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</si>
  <si>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</si>
  <si>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</si>
  <si>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</si>
  <si>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</si>
  <si>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</si>
  <si>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</si>
  <si>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</si>
  <si>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Відпускні</t>
  </si>
  <si>
    <t>1-й місяць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</si>
  <si>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</si>
  <si>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</si>
  <si>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</si>
  <si>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</si>
  <si>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</si>
  <si>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</si>
  <si>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</si>
  <si>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</si>
  <si>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</si>
  <si>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</si>
  <si>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</si>
  <si>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</si>
  <si>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</si>
  <si>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</si>
  <si>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</si>
  <si>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</si>
  <si>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</si>
  <si>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</si>
  <si>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Єдиний внесок 22%</t>
  </si>
  <si>
    <t>За рах. Установи</t>
  </si>
  <si>
    <t>За рах. ПФУ</t>
  </si>
  <si>
    <t>Витяг з відомісті нарахування заробітної плати за квітень місяць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</si>
</sst>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60" zoomScaleNormal="160" zoomScaleSheetLayoutView="61" workbookViewId="0" topLeftCell="F4">
      <selection activeCell="X10" sqref="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23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22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27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17</v>
      </c>
      <c r="F7" s="91" t="s">
        <v>4</v>
      </c>
      <c r="G7" s="95" t="s">
        <v>5</v>
      </c>
      <c r="H7" s="96"/>
      <c r="I7" s="97" t="s">
        <v>18</v>
      </c>
      <c r="J7" s="99" t="s">
        <v>24</v>
      </c>
      <c r="K7" s="97" t="s">
        <v>19</v>
      </c>
      <c r="L7" s="99" t="s">
        <v>28</v>
      </c>
      <c r="M7" s="95" t="s">
        <v>8</v>
      </c>
      <c r="N7" s="96"/>
      <c r="O7" s="87" t="s">
        <v>9</v>
      </c>
      <c r="P7" s="88"/>
      <c r="Q7" s="89" t="s">
        <v>12</v>
      </c>
      <c r="R7" s="91" t="s">
        <v>13</v>
      </c>
      <c r="S7" s="93">
        <v>0.015</v>
      </c>
      <c r="T7" s="82" t="s">
        <v>20</v>
      </c>
      <c r="U7" s="82" t="s">
        <v>9</v>
      </c>
      <c r="V7" s="82" t="s">
        <v>14</v>
      </c>
      <c r="W7" s="82" t="s">
        <v>15</v>
      </c>
      <c r="X7" s="84" t="s">
        <v>16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30</v>
      </c>
      <c r="N8" s="15" t="s">
        <v>31</v>
      </c>
      <c r="O8" s="16" t="s">
        <v>10</v>
      </c>
      <c r="P8" s="16" t="s">
        <v>11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25</v>
      </c>
      <c r="C9" s="28">
        <v>22</v>
      </c>
      <c r="D9" s="29">
        <v>18</v>
      </c>
      <c r="E9" s="11">
        <v>17620.36</v>
      </c>
      <c r="F9" s="11">
        <f>800/C9*D9</f>
        <v>654.5454545454546</v>
      </c>
      <c r="G9" s="13">
        <v>28</v>
      </c>
      <c r="H9" s="21">
        <f>E9*0.28</f>
        <v>4933.7008000000005</v>
      </c>
      <c r="I9" s="30"/>
      <c r="J9" s="24">
        <v>28366.08</v>
      </c>
      <c r="K9" s="37"/>
      <c r="L9" s="38"/>
      <c r="M9" s="32"/>
      <c r="N9" s="12"/>
      <c r="O9" s="27">
        <v>2625.48</v>
      </c>
      <c r="P9" s="22"/>
      <c r="Q9" s="21">
        <f>E9++F9+H9+I9+J9+K9+L9+M9+N9+O9+P9</f>
        <v>54200.16625454546</v>
      </c>
      <c r="R9" s="11">
        <f>Q9*0.18</f>
        <v>9756.029925818182</v>
      </c>
      <c r="S9" s="11">
        <f>Q9*0.015</f>
        <v>813.0024938181818</v>
      </c>
      <c r="T9" s="2"/>
      <c r="U9" s="11">
        <v>24948.21</v>
      </c>
      <c r="V9" s="11">
        <v>7265.59</v>
      </c>
      <c r="W9" s="7">
        <f>SUM(R9:V9)</f>
        <v>42782.83241963637</v>
      </c>
      <c r="X9" s="35">
        <v>11417.34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26</v>
      </c>
      <c r="C10" s="6"/>
      <c r="D10" s="6"/>
      <c r="E10" s="62">
        <f>SUM(E9:E9)</f>
        <v>17620.36</v>
      </c>
      <c r="F10" s="62">
        <f>SUM(F9:F9)</f>
        <v>654.5454545454546</v>
      </c>
      <c r="G10" s="61" t="s">
        <v>21</v>
      </c>
      <c r="H10" s="62">
        <f aca="true" t="shared" si="0" ref="H10:X10">SUM(H9:H9)</f>
        <v>4933.7008000000005</v>
      </c>
      <c r="I10" s="61">
        <f t="shared" si="0"/>
        <v>0</v>
      </c>
      <c r="J10" s="61">
        <f t="shared" si="0"/>
        <v>28366.08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2625.48</v>
      </c>
      <c r="P10" s="61">
        <f t="shared" si="0"/>
        <v>0</v>
      </c>
      <c r="Q10" s="62">
        <f t="shared" si="0"/>
        <v>54200.16625454546</v>
      </c>
      <c r="R10" s="62">
        <f t="shared" si="0"/>
        <v>9756.029925818182</v>
      </c>
      <c r="S10" s="62">
        <f t="shared" si="0"/>
        <v>813.0024938181818</v>
      </c>
      <c r="T10" s="61">
        <f t="shared" si="0"/>
        <v>0</v>
      </c>
      <c r="U10" s="61">
        <f t="shared" si="0"/>
        <v>24948.21</v>
      </c>
      <c r="V10" s="61">
        <f t="shared" si="0"/>
        <v>7265.59</v>
      </c>
      <c r="W10" s="62">
        <f t="shared" si="0"/>
        <v>42782.83241963637</v>
      </c>
      <c r="X10" s="62">
        <f t="shared" si="0"/>
        <v>11417.34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21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 t="s">
        <v>29</v>
      </c>
      <c r="N12" s="78"/>
      <c r="O12" s="78"/>
      <c r="P12" s="78"/>
      <c r="Q12" s="78"/>
      <c r="R12" s="78"/>
      <c r="S12" s="68">
        <f>Q9*0.22</f>
        <v>11924.036576</v>
      </c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2024-05-07T08:01:35Z</dcterms:modified>
  <cp:category/>
  <cp:version/>
  <cp:contentType/>
  <cp:contentStatus/>
</cp:coreProperties>
</file>